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2025 на 25-27 изм на 04.04.25" sheetId="6" r:id="rId1"/>
  </sheets>
  <definedNames>
    <definedName name="_xlnm.Print_Titles" localSheetId="0">'2025 на 25-27 изм на 04.04.25'!$6:$8</definedName>
    <definedName name="_xlnm.Print_Area" localSheetId="0">'2025 на 25-27 изм на 04.04.25'!$A$1:$K$65</definedName>
  </definedNames>
  <calcPr calcId="152511"/>
</workbook>
</file>

<file path=xl/calcChain.xml><?xml version="1.0" encoding="utf-8"?>
<calcChain xmlns="http://schemas.openxmlformats.org/spreadsheetml/2006/main">
  <c r="F58" i="6" l="1"/>
  <c r="F57" i="6"/>
  <c r="F56" i="6"/>
  <c r="F55" i="6"/>
  <c r="L54" i="6"/>
  <c r="K54" i="6"/>
  <c r="J54" i="6"/>
  <c r="I54" i="6"/>
  <c r="H54" i="6"/>
  <c r="F54" i="6" s="1"/>
  <c r="G54" i="6"/>
  <c r="F53" i="6"/>
  <c r="H52" i="6"/>
  <c r="F52" i="6" s="1"/>
  <c r="F51" i="6"/>
  <c r="F50" i="6"/>
  <c r="L49" i="6"/>
  <c r="K49" i="6"/>
  <c r="J49" i="6"/>
  <c r="I49" i="6"/>
  <c r="H49" i="6"/>
  <c r="G49" i="6"/>
  <c r="F48" i="6"/>
  <c r="H47" i="6"/>
  <c r="F47" i="6"/>
  <c r="F46" i="6"/>
  <c r="F45" i="6"/>
  <c r="L44" i="6"/>
  <c r="K44" i="6"/>
  <c r="J44" i="6"/>
  <c r="I44" i="6"/>
  <c r="H44" i="6"/>
  <c r="G44" i="6"/>
  <c r="F44" i="6" s="1"/>
  <c r="F43" i="6"/>
  <c r="F42" i="6"/>
  <c r="F41" i="6"/>
  <c r="F40" i="6"/>
  <c r="L39" i="6"/>
  <c r="K39" i="6"/>
  <c r="J39" i="6"/>
  <c r="I39" i="6"/>
  <c r="H39" i="6"/>
  <c r="G39" i="6"/>
  <c r="L38" i="6"/>
  <c r="L63" i="6" s="1"/>
  <c r="K38" i="6"/>
  <c r="K63" i="6" s="1"/>
  <c r="J38" i="6"/>
  <c r="I38" i="6"/>
  <c r="H38" i="6"/>
  <c r="H63" i="6" s="1"/>
  <c r="G38" i="6"/>
  <c r="G63" i="6" s="1"/>
  <c r="L37" i="6"/>
  <c r="K37" i="6"/>
  <c r="J37" i="6"/>
  <c r="J62" i="6" s="1"/>
  <c r="I37" i="6"/>
  <c r="I62" i="6" s="1"/>
  <c r="H37" i="6"/>
  <c r="G37" i="6"/>
  <c r="L36" i="6"/>
  <c r="L61" i="6" s="1"/>
  <c r="K36" i="6"/>
  <c r="K61" i="6" s="1"/>
  <c r="J36" i="6"/>
  <c r="I36" i="6"/>
  <c r="H36" i="6"/>
  <c r="H61" i="6" s="1"/>
  <c r="G36" i="6"/>
  <c r="G61" i="6" s="1"/>
  <c r="L35" i="6"/>
  <c r="K35" i="6"/>
  <c r="K60" i="6" s="1"/>
  <c r="J35" i="6"/>
  <c r="J60" i="6" s="1"/>
  <c r="I35" i="6"/>
  <c r="H35" i="6"/>
  <c r="G35" i="6"/>
  <c r="G60" i="6" s="1"/>
  <c r="I34" i="6"/>
  <c r="F33" i="6"/>
  <c r="H32" i="6"/>
  <c r="F32" i="6" s="1"/>
  <c r="F31" i="6"/>
  <c r="F30" i="6"/>
  <c r="L29" i="6"/>
  <c r="K29" i="6"/>
  <c r="J29" i="6"/>
  <c r="I29" i="6"/>
  <c r="G29" i="6"/>
  <c r="F28" i="6"/>
  <c r="F27" i="6"/>
  <c r="F26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L22" i="6"/>
  <c r="K22" i="6"/>
  <c r="J22" i="6"/>
  <c r="I22" i="6"/>
  <c r="G22" i="6"/>
  <c r="L21" i="6"/>
  <c r="K21" i="6"/>
  <c r="J21" i="6"/>
  <c r="I21" i="6"/>
  <c r="I19" i="6" s="1"/>
  <c r="H21" i="6"/>
  <c r="G21" i="6"/>
  <c r="F21" i="6" s="1"/>
  <c r="L20" i="6"/>
  <c r="L19" i="6" s="1"/>
  <c r="K20" i="6"/>
  <c r="J20" i="6"/>
  <c r="I20" i="6"/>
  <c r="H20" i="6"/>
  <c r="G20" i="6"/>
  <c r="F20" i="6" s="1"/>
  <c r="K19" i="6"/>
  <c r="J19" i="6"/>
  <c r="G19" i="6"/>
  <c r="F18" i="6"/>
  <c r="H17" i="6"/>
  <c r="F17" i="6" s="1"/>
  <c r="F16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F13" i="6" s="1"/>
  <c r="G13" i="6"/>
  <c r="L12" i="6"/>
  <c r="K12" i="6"/>
  <c r="J12" i="6"/>
  <c r="I12" i="6"/>
  <c r="H12" i="6"/>
  <c r="G12" i="6"/>
  <c r="L11" i="6"/>
  <c r="K11" i="6"/>
  <c r="J11" i="6"/>
  <c r="J9" i="6" s="1"/>
  <c r="I11" i="6"/>
  <c r="H11" i="6"/>
  <c r="G11" i="6"/>
  <c r="F11" i="6"/>
  <c r="L10" i="6"/>
  <c r="L9" i="6" s="1"/>
  <c r="K10" i="6"/>
  <c r="J10" i="6"/>
  <c r="I10" i="6"/>
  <c r="I9" i="6" s="1"/>
  <c r="H10" i="6"/>
  <c r="H9" i="6" s="1"/>
  <c r="G10" i="6"/>
  <c r="K9" i="6"/>
  <c r="G9" i="6"/>
  <c r="H19" i="6" l="1"/>
  <c r="F19" i="6" s="1"/>
  <c r="F29" i="6"/>
  <c r="F9" i="6"/>
  <c r="H22" i="6"/>
  <c r="F22" i="6" s="1"/>
  <c r="H29" i="6"/>
  <c r="J34" i="6"/>
  <c r="H60" i="6"/>
  <c r="F60" i="6" s="1"/>
  <c r="L60" i="6"/>
  <c r="I61" i="6"/>
  <c r="G62" i="6"/>
  <c r="G59" i="6" s="1"/>
  <c r="K62" i="6"/>
  <c r="K59" i="6" s="1"/>
  <c r="I63" i="6"/>
  <c r="F10" i="6"/>
  <c r="F23" i="6"/>
  <c r="G34" i="6"/>
  <c r="K34" i="6"/>
  <c r="I60" i="6"/>
  <c r="I59" i="6" s="1"/>
  <c r="F36" i="6"/>
  <c r="J61" i="6"/>
  <c r="F61" i="6" s="1"/>
  <c r="L62" i="6"/>
  <c r="L59" i="6" s="1"/>
  <c r="J63" i="6"/>
  <c r="J59" i="6" s="1"/>
  <c r="F39" i="6"/>
  <c r="F12" i="6"/>
  <c r="H34" i="6"/>
  <c r="L34" i="6"/>
  <c r="F49" i="6"/>
  <c r="H59" i="6"/>
  <c r="F38" i="6"/>
  <c r="F37" i="6"/>
  <c r="F35" i="6"/>
  <c r="H62" i="6"/>
  <c r="F63" i="6" l="1"/>
  <c r="F34" i="6"/>
  <c r="F62" i="6"/>
  <c r="F59" i="6"/>
</calcChain>
</file>

<file path=xl/sharedStrings.xml><?xml version="1.0" encoding="utf-8"?>
<sst xmlns="http://schemas.openxmlformats.org/spreadsheetml/2006/main" count="113" uniqueCount="48">
  <si>
    <t>Мероприятия по реализации  муниципальной программы (подпрограммы)</t>
  </si>
  <si>
    <t>Срок  исполнения мероприятия</t>
  </si>
  <si>
    <t>Источники финансирования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</si>
  <si>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</si>
  <si>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</si>
  <si>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</si>
  <si>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</si>
  <si>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</si>
  <si>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</si>
  <si>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-муниципальный бюджет</t>
  </si>
  <si>
    <t>2.</t>
  </si>
  <si>
    <t>3.</t>
  </si>
  <si>
    <t>Всего по программе, в т.ч.</t>
  </si>
  <si>
    <t>№ п/п</t>
  </si>
  <si>
    <t>2022 год</t>
  </si>
  <si>
    <t>2023 год</t>
  </si>
  <si>
    <t>2024 год</t>
  </si>
  <si>
    <t>2025 год</t>
  </si>
  <si>
    <t>2026 год</t>
  </si>
  <si>
    <t>1.1.</t>
  </si>
  <si>
    <t>2.1.</t>
  </si>
  <si>
    <t>3.1.</t>
  </si>
  <si>
    <t>3.2.</t>
  </si>
  <si>
    <t>Рациональное управление и распоряжение муниципальным имуществом</t>
  </si>
  <si>
    <t>Департамент имущественных и земельных отношений администрации города Евпатории Республики Крым, МКУ «Распорядительная дирекция имущества городской округ Евпатория» (далее – ДИЗО, МКУ «РДИ»)</t>
  </si>
  <si>
    <t>Обеспечение проведения независимой оценки объектов недвижимого имущества (включая земельные участки), находящегося в собственности городского округа Евпатория</t>
  </si>
  <si>
    <t>ДИЗО,
МКУ «РДИ»</t>
  </si>
  <si>
    <t>Активное вовлечение в оборот земельных участков, объектов капитального строительства и имущества</t>
  </si>
  <si>
    <t>Обеспечение проведения претензионно-исковой работы (организация переводов и нотариального удостоверения договоров аренды, а также иной документации) для вовлечения нерационально используемого имущества в гражданский оборот</t>
  </si>
  <si>
    <t>2.2.</t>
  </si>
  <si>
    <t>Обеспечение проведения судебной экспертизы объектов недвижимого имущества (включая земельные участки) для вовлечения его в гражданский оборот</t>
  </si>
  <si>
    <t>Обеспечение полного учета муниципальной собственности</t>
  </si>
  <si>
    <t>Обеспечение проведения землеустроительных и кадастровых работ для постановки на государственный кадастровый учет объектов недвижимого имущества, находящегося в собственности городского округа Евпатория, и государственной регистрации прав</t>
  </si>
  <si>
    <t>Взносы на капитальный ремонт общего имущества многоквартирных домов городского округа Евпатория</t>
  </si>
  <si>
    <t>4.</t>
  </si>
  <si>
    <t>Обеспечение функций Департамента имущественных и земельных отношений администрации города Евпатории Республики Крым</t>
  </si>
  <si>
    <t xml:space="preserve">ДИЗО
</t>
  </si>
  <si>
    <t>5.</t>
  </si>
  <si>
    <t>Обеспечение деятельности муниципального казенного учреждения «Распорядительная дирекция имущества городского округа Евпатория»</t>
  </si>
  <si>
    <t>Всего по программе</t>
  </si>
  <si>
    <t>Ресурсное обеспечение и прогнозная оценка расходов 
на реализацию муниципальной программы 
«Управление муниципальным имуществом городского округа Евпатория Республики Крым» 
по источникам финансирования</t>
  </si>
  <si>
    <t xml:space="preserve">Приложение 3 к муниципальной программе 
«Управление муниципальным имуществом 
городского округа Евпатория Республики 
Крым» </t>
  </si>
  <si>
    <t>Ответственный за выполнение мероприятия программы  (подпрограммы)</t>
  </si>
  <si>
    <t>Всего 
(тыс. руб.)</t>
  </si>
  <si>
    <t xml:space="preserve"> Объём финансирования по годам 
(тыс. руб.)</t>
  </si>
  <si>
    <t>2027 год</t>
  </si>
  <si>
    <t>2022-2027</t>
  </si>
  <si>
    <t>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</si>
</sst>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0" xfId="0" applyFont="1" applyFill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65"/>
  <sheetViews>
    <sheetView tabSelected="1" zoomScale="70" zoomScaleNormal="70" zoomScaleSheetLayoutView="85" workbookViewId="0">
      <pane ySplit="7" topLeftCell="A8" activePane="bottomLeft" state="frozen"/>
      <selection pane="bottomLeft" activeCell="C59" sqref="C59:C63"/>
    </sheetView>
  </sheetViews>
  <sheetFormatPr defaultRowHeight="18.75" x14ac:dyDescent="0.3"/>
  <cols>
    <col min="1" max="1" width="6.42578125" style="4" customWidth="1"/>
    <col min="2" max="2" width="45.5703125" style="5" customWidth="1"/>
    <col min="3" max="3" width="17.140625" style="5" customWidth="1"/>
    <col min="4" max="4" width="26.85546875" style="5" customWidth="1"/>
    <col min="5" max="5" width="21.7109375" style="6" customWidth="1"/>
    <col min="6" max="6" width="18.140625" style="5" customWidth="1"/>
    <col min="7" max="8" width="17" style="5" customWidth="1"/>
    <col min="9" max="9" width="17.7109375" style="12" customWidth="1"/>
    <col min="10" max="10" width="17.42578125" style="5" customWidth="1"/>
    <col min="11" max="11" width="17" style="5" customWidth="1"/>
    <col min="12" max="12" width="17.5703125" style="5" customWidth="1"/>
    <col min="13" max="16384" width="9.140625" style="5"/>
  </cols>
  <sheetData>
    <row r="1" spans="1:12" ht="4.5" customHeight="1" x14ac:dyDescent="0.3">
      <c r="G1" s="17"/>
      <c r="H1" s="17"/>
      <c r="I1" s="17"/>
      <c r="J1" s="17"/>
      <c r="K1" s="17"/>
    </row>
    <row r="2" spans="1:12" ht="82.5" customHeight="1" x14ac:dyDescent="0.3">
      <c r="H2" s="13"/>
      <c r="I2" s="35" t="s">
        <v>41</v>
      </c>
      <c r="J2" s="35"/>
      <c r="K2" s="35"/>
      <c r="L2" s="35"/>
    </row>
    <row r="4" spans="1:12" ht="78" customHeight="1" x14ac:dyDescent="0.3">
      <c r="A4" s="2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3"/>
    </row>
    <row r="6" spans="1:12" ht="36" customHeight="1" x14ac:dyDescent="0.3">
      <c r="A6" s="20" t="s">
        <v>13</v>
      </c>
      <c r="B6" s="22" t="s">
        <v>0</v>
      </c>
      <c r="C6" s="22" t="s">
        <v>1</v>
      </c>
      <c r="D6" s="22" t="s">
        <v>42</v>
      </c>
      <c r="E6" s="22" t="s">
        <v>2</v>
      </c>
      <c r="F6" s="31" t="s">
        <v>44</v>
      </c>
      <c r="G6" s="32"/>
      <c r="H6" s="32"/>
      <c r="I6" s="32"/>
      <c r="J6" s="32"/>
      <c r="K6" s="32"/>
      <c r="L6" s="33"/>
    </row>
    <row r="7" spans="1:12" ht="65.25" customHeight="1" x14ac:dyDescent="0.3">
      <c r="A7" s="21"/>
      <c r="B7" s="22"/>
      <c r="C7" s="22"/>
      <c r="D7" s="22"/>
      <c r="E7" s="22"/>
      <c r="F7" s="7" t="s">
        <v>43</v>
      </c>
      <c r="G7" s="7" t="s">
        <v>14</v>
      </c>
      <c r="H7" s="7" t="s">
        <v>15</v>
      </c>
      <c r="I7" s="7" t="s">
        <v>16</v>
      </c>
      <c r="J7" s="7" t="s">
        <v>17</v>
      </c>
      <c r="K7" s="7" t="s">
        <v>18</v>
      </c>
      <c r="L7" s="7" t="s">
        <v>45</v>
      </c>
    </row>
    <row r="8" spans="1:12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</row>
    <row r="9" spans="1:12" ht="47.25" customHeight="1" x14ac:dyDescent="0.3">
      <c r="A9" s="23" t="s">
        <v>3</v>
      </c>
      <c r="B9" s="24" t="s">
        <v>23</v>
      </c>
      <c r="C9" s="27" t="s">
        <v>46</v>
      </c>
      <c r="D9" s="26" t="s">
        <v>24</v>
      </c>
      <c r="E9" s="14" t="s">
        <v>4</v>
      </c>
      <c r="F9" s="9">
        <f>SUM(G9:L9)</f>
        <v>3934.6126199999999</v>
      </c>
      <c r="G9" s="9">
        <f t="shared" ref="G9:L9" si="0">SUM(G10:G13)</f>
        <v>575</v>
      </c>
      <c r="H9" s="9">
        <f t="shared" si="0"/>
        <v>524.61261999999999</v>
      </c>
      <c r="I9" s="9">
        <f t="shared" si="0"/>
        <v>497</v>
      </c>
      <c r="J9" s="9">
        <f t="shared" si="0"/>
        <v>700</v>
      </c>
      <c r="K9" s="9">
        <f t="shared" si="0"/>
        <v>819</v>
      </c>
      <c r="L9" s="9">
        <f t="shared" si="0"/>
        <v>819</v>
      </c>
    </row>
    <row r="10" spans="1:12" ht="37.5" x14ac:dyDescent="0.3">
      <c r="A10" s="23"/>
      <c r="B10" s="24"/>
      <c r="C10" s="27"/>
      <c r="D10" s="26"/>
      <c r="E10" s="15" t="s">
        <v>5</v>
      </c>
      <c r="F10" s="10">
        <f>SUM(G10:L10)</f>
        <v>0</v>
      </c>
      <c r="G10" s="10">
        <f t="shared" ref="G10:L13" si="1">G15</f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</row>
    <row r="11" spans="1:12" ht="56.25" x14ac:dyDescent="0.3">
      <c r="A11" s="23"/>
      <c r="B11" s="24"/>
      <c r="C11" s="27"/>
      <c r="D11" s="26"/>
      <c r="E11" s="15" t="s">
        <v>6</v>
      </c>
      <c r="F11" s="10">
        <f t="shared" ref="F11:F13" si="2">SUM(G11:L11)</f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</row>
    <row r="12" spans="1:12" ht="56.25" x14ac:dyDescent="0.3">
      <c r="A12" s="23"/>
      <c r="B12" s="24"/>
      <c r="C12" s="27"/>
      <c r="D12" s="26"/>
      <c r="E12" s="15" t="s">
        <v>7</v>
      </c>
      <c r="F12" s="10">
        <f t="shared" si="2"/>
        <v>3934.6126199999999</v>
      </c>
      <c r="G12" s="10">
        <f t="shared" si="1"/>
        <v>575</v>
      </c>
      <c r="H12" s="10">
        <f t="shared" si="1"/>
        <v>524.61261999999999</v>
      </c>
      <c r="I12" s="10">
        <f t="shared" si="1"/>
        <v>497</v>
      </c>
      <c r="J12" s="10">
        <f t="shared" si="1"/>
        <v>700</v>
      </c>
      <c r="K12" s="10">
        <f t="shared" si="1"/>
        <v>819</v>
      </c>
      <c r="L12" s="10">
        <f t="shared" si="1"/>
        <v>819</v>
      </c>
    </row>
    <row r="13" spans="1:12" ht="37.5" x14ac:dyDescent="0.3">
      <c r="A13" s="23"/>
      <c r="B13" s="24"/>
      <c r="C13" s="27"/>
      <c r="D13" s="26"/>
      <c r="E13" s="15" t="s">
        <v>8</v>
      </c>
      <c r="F13" s="10">
        <f t="shared" si="2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  <c r="L13" s="10">
        <f t="shared" si="1"/>
        <v>0</v>
      </c>
    </row>
    <row r="14" spans="1:12" x14ac:dyDescent="0.3">
      <c r="A14" s="23" t="s">
        <v>19</v>
      </c>
      <c r="B14" s="25" t="s">
        <v>25</v>
      </c>
      <c r="C14" s="27" t="s">
        <v>46</v>
      </c>
      <c r="D14" s="27" t="s">
        <v>26</v>
      </c>
      <c r="E14" s="14" t="s">
        <v>4</v>
      </c>
      <c r="F14" s="9">
        <f>SUM(G14:L14)</f>
        <v>3934.6126199999999</v>
      </c>
      <c r="G14" s="9">
        <f t="shared" ref="G14:L14" si="3">SUM(G15:G18)</f>
        <v>575</v>
      </c>
      <c r="H14" s="9">
        <f t="shared" si="3"/>
        <v>524.61261999999999</v>
      </c>
      <c r="I14" s="9">
        <f t="shared" si="3"/>
        <v>497</v>
      </c>
      <c r="J14" s="9">
        <f t="shared" si="3"/>
        <v>700</v>
      </c>
      <c r="K14" s="9">
        <f t="shared" si="3"/>
        <v>819</v>
      </c>
      <c r="L14" s="9">
        <f t="shared" si="3"/>
        <v>819</v>
      </c>
    </row>
    <row r="15" spans="1:12" ht="37.5" x14ac:dyDescent="0.3">
      <c r="A15" s="23"/>
      <c r="B15" s="25"/>
      <c r="C15" s="27"/>
      <c r="D15" s="28"/>
      <c r="E15" s="15" t="s">
        <v>5</v>
      </c>
      <c r="F15" s="10">
        <f>SUM(G15:L15)</f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ht="56.25" x14ac:dyDescent="0.3">
      <c r="A16" s="23"/>
      <c r="B16" s="25"/>
      <c r="C16" s="27"/>
      <c r="D16" s="28"/>
      <c r="E16" s="15" t="s">
        <v>6</v>
      </c>
      <c r="F16" s="10">
        <f t="shared" ref="F16:F18" si="4">SUM(G16:L16)</f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ht="37.5" x14ac:dyDescent="0.3">
      <c r="A17" s="23"/>
      <c r="B17" s="25"/>
      <c r="C17" s="27"/>
      <c r="D17" s="28"/>
      <c r="E17" s="15" t="s">
        <v>9</v>
      </c>
      <c r="F17" s="10">
        <f t="shared" si="4"/>
        <v>3934.6126199999999</v>
      </c>
      <c r="G17" s="11">
        <v>575</v>
      </c>
      <c r="H17" s="11">
        <f>1004-327.22556-152.16182</f>
        <v>524.61261999999999</v>
      </c>
      <c r="I17" s="11">
        <v>497</v>
      </c>
      <c r="J17" s="11">
        <v>700</v>
      </c>
      <c r="K17" s="10">
        <v>819</v>
      </c>
      <c r="L17" s="10">
        <v>819</v>
      </c>
    </row>
    <row r="18" spans="1:12" ht="37.5" x14ac:dyDescent="0.3">
      <c r="A18" s="23"/>
      <c r="B18" s="25"/>
      <c r="C18" s="27"/>
      <c r="D18" s="28"/>
      <c r="E18" s="15" t="s">
        <v>8</v>
      </c>
      <c r="F18" s="10">
        <f t="shared" si="4"/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x14ac:dyDescent="0.3">
      <c r="A19" s="23" t="s">
        <v>10</v>
      </c>
      <c r="B19" s="24" t="s">
        <v>27</v>
      </c>
      <c r="C19" s="27" t="s">
        <v>46</v>
      </c>
      <c r="D19" s="27" t="s">
        <v>26</v>
      </c>
      <c r="E19" s="14" t="s">
        <v>4</v>
      </c>
      <c r="F19" s="9">
        <f>SUM(G19:L19)</f>
        <v>771.31530999999995</v>
      </c>
      <c r="G19" s="9">
        <f t="shared" ref="G19:L19" si="5">SUM(G20:G23)</f>
        <v>170.42625000000001</v>
      </c>
      <c r="H19" s="9">
        <f t="shared" si="5"/>
        <v>313.88905999999997</v>
      </c>
      <c r="I19" s="9">
        <f t="shared" si="5"/>
        <v>0</v>
      </c>
      <c r="J19" s="9">
        <f t="shared" si="5"/>
        <v>49</v>
      </c>
      <c r="K19" s="9">
        <f t="shared" si="5"/>
        <v>119</v>
      </c>
      <c r="L19" s="9">
        <f t="shared" si="5"/>
        <v>119</v>
      </c>
    </row>
    <row r="20" spans="1:12" ht="37.5" x14ac:dyDescent="0.3">
      <c r="A20" s="23"/>
      <c r="B20" s="24"/>
      <c r="C20" s="27"/>
      <c r="D20" s="28"/>
      <c r="E20" s="15" t="s">
        <v>5</v>
      </c>
      <c r="F20" s="10">
        <f>SUM(G20:L20)</f>
        <v>0</v>
      </c>
      <c r="G20" s="10">
        <f t="shared" ref="G20:L23" si="6">G25+G30</f>
        <v>0</v>
      </c>
      <c r="H20" s="10">
        <f t="shared" si="6"/>
        <v>0</v>
      </c>
      <c r="I20" s="10">
        <f t="shared" si="6"/>
        <v>0</v>
      </c>
      <c r="J20" s="10">
        <f t="shared" si="6"/>
        <v>0</v>
      </c>
      <c r="K20" s="10">
        <f t="shared" si="6"/>
        <v>0</v>
      </c>
      <c r="L20" s="10">
        <f t="shared" si="6"/>
        <v>0</v>
      </c>
    </row>
    <row r="21" spans="1:12" ht="56.25" x14ac:dyDescent="0.3">
      <c r="A21" s="23"/>
      <c r="B21" s="24"/>
      <c r="C21" s="27"/>
      <c r="D21" s="28"/>
      <c r="E21" s="15" t="s">
        <v>6</v>
      </c>
      <c r="F21" s="10">
        <f t="shared" ref="F21:F23" si="7">SUM(G21:L21)</f>
        <v>0</v>
      </c>
      <c r="G21" s="10">
        <f t="shared" si="6"/>
        <v>0</v>
      </c>
      <c r="H21" s="10">
        <f t="shared" si="6"/>
        <v>0</v>
      </c>
      <c r="I21" s="10">
        <f t="shared" si="6"/>
        <v>0</v>
      </c>
      <c r="J21" s="10">
        <f t="shared" si="6"/>
        <v>0</v>
      </c>
      <c r="K21" s="10">
        <f t="shared" si="6"/>
        <v>0</v>
      </c>
      <c r="L21" s="10">
        <f t="shared" si="6"/>
        <v>0</v>
      </c>
    </row>
    <row r="22" spans="1:12" ht="37.5" x14ac:dyDescent="0.3">
      <c r="A22" s="23"/>
      <c r="B22" s="24"/>
      <c r="C22" s="27"/>
      <c r="D22" s="28"/>
      <c r="E22" s="15" t="s">
        <v>9</v>
      </c>
      <c r="F22" s="10">
        <f t="shared" si="7"/>
        <v>771.31530999999995</v>
      </c>
      <c r="G22" s="10">
        <f t="shared" si="6"/>
        <v>170.42625000000001</v>
      </c>
      <c r="H22" s="10">
        <f t="shared" si="6"/>
        <v>313.88905999999997</v>
      </c>
      <c r="I22" s="10">
        <f t="shared" si="6"/>
        <v>0</v>
      </c>
      <c r="J22" s="10">
        <f t="shared" si="6"/>
        <v>49</v>
      </c>
      <c r="K22" s="10">
        <f t="shared" si="6"/>
        <v>119</v>
      </c>
      <c r="L22" s="10">
        <f t="shared" si="6"/>
        <v>119</v>
      </c>
    </row>
    <row r="23" spans="1:12" ht="37.5" x14ac:dyDescent="0.3">
      <c r="A23" s="23"/>
      <c r="B23" s="24"/>
      <c r="C23" s="27"/>
      <c r="D23" s="28"/>
      <c r="E23" s="15" t="s">
        <v>8</v>
      </c>
      <c r="F23" s="10">
        <f t="shared" si="7"/>
        <v>0</v>
      </c>
      <c r="G23" s="10">
        <f t="shared" si="6"/>
        <v>0</v>
      </c>
      <c r="H23" s="10">
        <f t="shared" si="6"/>
        <v>0</v>
      </c>
      <c r="I23" s="10">
        <f t="shared" si="6"/>
        <v>0</v>
      </c>
      <c r="J23" s="10">
        <f t="shared" si="6"/>
        <v>0</v>
      </c>
      <c r="K23" s="10">
        <f t="shared" si="6"/>
        <v>0</v>
      </c>
      <c r="L23" s="10">
        <f t="shared" si="6"/>
        <v>0</v>
      </c>
    </row>
    <row r="24" spans="1:12" x14ac:dyDescent="0.3">
      <c r="A24" s="23" t="s">
        <v>20</v>
      </c>
      <c r="B24" s="29" t="s">
        <v>28</v>
      </c>
      <c r="C24" s="27" t="s">
        <v>47</v>
      </c>
      <c r="D24" s="27" t="s">
        <v>26</v>
      </c>
      <c r="E24" s="14" t="s">
        <v>4</v>
      </c>
      <c r="F24" s="9">
        <f>SUM(G24:L24)</f>
        <v>388.08</v>
      </c>
      <c r="G24" s="9">
        <f t="shared" ref="G24:L24" si="8">SUM(G25:G28)</f>
        <v>0</v>
      </c>
      <c r="H24" s="9">
        <f t="shared" si="8"/>
        <v>101.08</v>
      </c>
      <c r="I24" s="9">
        <f t="shared" si="8"/>
        <v>0</v>
      </c>
      <c r="J24" s="9">
        <f t="shared" si="8"/>
        <v>49</v>
      </c>
      <c r="K24" s="9">
        <f t="shared" si="8"/>
        <v>119</v>
      </c>
      <c r="L24" s="9">
        <f t="shared" si="8"/>
        <v>119</v>
      </c>
    </row>
    <row r="25" spans="1:12" ht="37.5" x14ac:dyDescent="0.3">
      <c r="A25" s="23"/>
      <c r="B25" s="30"/>
      <c r="C25" s="27"/>
      <c r="D25" s="28"/>
      <c r="E25" s="15" t="s">
        <v>5</v>
      </c>
      <c r="F25" s="10">
        <f>SUM(G25:L25)</f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</row>
    <row r="26" spans="1:12" ht="56.25" x14ac:dyDescent="0.3">
      <c r="A26" s="23"/>
      <c r="B26" s="30"/>
      <c r="C26" s="27"/>
      <c r="D26" s="28"/>
      <c r="E26" s="15" t="s">
        <v>6</v>
      </c>
      <c r="F26" s="10">
        <f t="shared" ref="F26:F28" si="9">SUM(G26:L26)</f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</row>
    <row r="27" spans="1:12" ht="37.5" x14ac:dyDescent="0.3">
      <c r="A27" s="23"/>
      <c r="B27" s="30"/>
      <c r="C27" s="27"/>
      <c r="D27" s="28"/>
      <c r="E27" s="15" t="s">
        <v>9</v>
      </c>
      <c r="F27" s="10">
        <f t="shared" si="9"/>
        <v>388.08</v>
      </c>
      <c r="G27" s="10">
        <v>0</v>
      </c>
      <c r="H27" s="10">
        <v>101.08</v>
      </c>
      <c r="I27" s="10">
        <v>0</v>
      </c>
      <c r="J27" s="10">
        <v>49</v>
      </c>
      <c r="K27" s="10">
        <v>119</v>
      </c>
      <c r="L27" s="10">
        <v>119</v>
      </c>
    </row>
    <row r="28" spans="1:12" ht="37.5" x14ac:dyDescent="0.3">
      <c r="A28" s="23"/>
      <c r="B28" s="30"/>
      <c r="C28" s="27"/>
      <c r="D28" s="28"/>
      <c r="E28" s="15" t="s">
        <v>8</v>
      </c>
      <c r="F28" s="10">
        <f t="shared" si="9"/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x14ac:dyDescent="0.3">
      <c r="A29" s="23" t="s">
        <v>29</v>
      </c>
      <c r="B29" s="29" t="s">
        <v>30</v>
      </c>
      <c r="C29" s="27" t="s">
        <v>46</v>
      </c>
      <c r="D29" s="27" t="s">
        <v>26</v>
      </c>
      <c r="E29" s="14" t="s">
        <v>4</v>
      </c>
      <c r="F29" s="9">
        <f>SUM(G29:L29)</f>
        <v>383.23531000000003</v>
      </c>
      <c r="G29" s="9">
        <f t="shared" ref="G29:L29" si="10">SUM(G30:G33)</f>
        <v>170.42625000000001</v>
      </c>
      <c r="H29" s="9">
        <f t="shared" si="10"/>
        <v>212.80905999999999</v>
      </c>
      <c r="I29" s="9">
        <f t="shared" si="10"/>
        <v>0</v>
      </c>
      <c r="J29" s="9">
        <f t="shared" si="10"/>
        <v>0</v>
      </c>
      <c r="K29" s="9">
        <f t="shared" si="10"/>
        <v>0</v>
      </c>
      <c r="L29" s="9">
        <f t="shared" si="10"/>
        <v>0</v>
      </c>
    </row>
    <row r="30" spans="1:12" ht="37.5" x14ac:dyDescent="0.3">
      <c r="A30" s="23"/>
      <c r="B30" s="30"/>
      <c r="C30" s="27"/>
      <c r="D30" s="28"/>
      <c r="E30" s="15" t="s">
        <v>5</v>
      </c>
      <c r="F30" s="10">
        <f>SUM(G30:L30)</f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 ht="56.25" x14ac:dyDescent="0.3">
      <c r="A31" s="23"/>
      <c r="B31" s="30"/>
      <c r="C31" s="27"/>
      <c r="D31" s="28"/>
      <c r="E31" s="15" t="s">
        <v>6</v>
      </c>
      <c r="F31" s="10">
        <f>SUM(G31:K31)</f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</row>
    <row r="32" spans="1:12" ht="37.5" x14ac:dyDescent="0.3">
      <c r="A32" s="23"/>
      <c r="B32" s="30"/>
      <c r="C32" s="27"/>
      <c r="D32" s="28"/>
      <c r="E32" s="15" t="s">
        <v>9</v>
      </c>
      <c r="F32" s="10">
        <f t="shared" ref="F32:F33" si="11">SUM(G32:K32)</f>
        <v>383.23531000000003</v>
      </c>
      <c r="G32" s="10">
        <v>170.42625000000001</v>
      </c>
      <c r="H32" s="10">
        <f>350-137.19094</f>
        <v>212.80905999999999</v>
      </c>
      <c r="I32" s="10">
        <v>0</v>
      </c>
      <c r="J32" s="10">
        <v>0</v>
      </c>
      <c r="K32" s="10">
        <v>0</v>
      </c>
      <c r="L32" s="10">
        <v>0</v>
      </c>
    </row>
    <row r="33" spans="1:12" ht="37.5" x14ac:dyDescent="0.3">
      <c r="A33" s="23"/>
      <c r="B33" s="30"/>
      <c r="C33" s="27"/>
      <c r="D33" s="28"/>
      <c r="E33" s="15" t="s">
        <v>8</v>
      </c>
      <c r="F33" s="10">
        <f t="shared" si="11"/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</row>
    <row r="34" spans="1:12" x14ac:dyDescent="0.3">
      <c r="A34" s="23" t="s">
        <v>11</v>
      </c>
      <c r="B34" s="24" t="s">
        <v>31</v>
      </c>
      <c r="C34" s="27" t="s">
        <v>46</v>
      </c>
      <c r="D34" s="27" t="s">
        <v>26</v>
      </c>
      <c r="E34" s="14" t="s">
        <v>4</v>
      </c>
      <c r="F34" s="9">
        <f>SUM(G34:L34)</f>
        <v>54424.631509999999</v>
      </c>
      <c r="G34" s="9">
        <f t="shared" ref="G34:L34" si="12">SUM(G35:G38)</f>
        <v>9773.0248800000008</v>
      </c>
      <c r="H34" s="9">
        <f t="shared" si="12"/>
        <v>6674.3820899999992</v>
      </c>
      <c r="I34" s="9">
        <f t="shared" si="12"/>
        <v>9358.169539999999</v>
      </c>
      <c r="J34" s="9">
        <f t="shared" si="12"/>
        <v>3295.5349999999999</v>
      </c>
      <c r="K34" s="9">
        <f t="shared" si="12"/>
        <v>12860.013999999999</v>
      </c>
      <c r="L34" s="9">
        <f t="shared" si="12"/>
        <v>12463.505999999999</v>
      </c>
    </row>
    <row r="35" spans="1:12" ht="37.5" x14ac:dyDescent="0.3">
      <c r="A35" s="23"/>
      <c r="B35" s="24"/>
      <c r="C35" s="27"/>
      <c r="D35" s="28"/>
      <c r="E35" s="15" t="s">
        <v>5</v>
      </c>
      <c r="F35" s="10">
        <f>SUM(G35:L35)</f>
        <v>0</v>
      </c>
      <c r="G35" s="10">
        <f t="shared" ref="G35:L38" si="13">G40+G45</f>
        <v>0</v>
      </c>
      <c r="H35" s="10">
        <f t="shared" si="13"/>
        <v>0</v>
      </c>
      <c r="I35" s="10">
        <f t="shared" si="13"/>
        <v>0</v>
      </c>
      <c r="J35" s="10">
        <f t="shared" si="13"/>
        <v>0</v>
      </c>
      <c r="K35" s="10">
        <f t="shared" si="13"/>
        <v>0</v>
      </c>
      <c r="L35" s="10">
        <f t="shared" si="13"/>
        <v>0</v>
      </c>
    </row>
    <row r="36" spans="1:12" ht="56.25" x14ac:dyDescent="0.3">
      <c r="A36" s="23"/>
      <c r="B36" s="24"/>
      <c r="C36" s="27"/>
      <c r="D36" s="28"/>
      <c r="E36" s="15" t="s">
        <v>6</v>
      </c>
      <c r="F36" s="10">
        <f t="shared" ref="F36:F38" si="14">SUM(G36:L36)</f>
        <v>0</v>
      </c>
      <c r="G36" s="10">
        <f t="shared" si="13"/>
        <v>0</v>
      </c>
      <c r="H36" s="10">
        <f t="shared" si="13"/>
        <v>0</v>
      </c>
      <c r="I36" s="10">
        <f t="shared" si="13"/>
        <v>0</v>
      </c>
      <c r="J36" s="10">
        <f t="shared" si="13"/>
        <v>0</v>
      </c>
      <c r="K36" s="10">
        <f t="shared" si="13"/>
        <v>0</v>
      </c>
      <c r="L36" s="10">
        <f t="shared" si="13"/>
        <v>0</v>
      </c>
    </row>
    <row r="37" spans="1:12" ht="37.5" x14ac:dyDescent="0.3">
      <c r="A37" s="23"/>
      <c r="B37" s="24"/>
      <c r="C37" s="27"/>
      <c r="D37" s="28"/>
      <c r="E37" s="15" t="s">
        <v>9</v>
      </c>
      <c r="F37" s="10">
        <f t="shared" si="14"/>
        <v>54424.631509999999</v>
      </c>
      <c r="G37" s="10">
        <f t="shared" si="13"/>
        <v>9773.0248800000008</v>
      </c>
      <c r="H37" s="10">
        <f t="shared" si="13"/>
        <v>6674.3820899999992</v>
      </c>
      <c r="I37" s="10">
        <f t="shared" si="13"/>
        <v>9358.169539999999</v>
      </c>
      <c r="J37" s="10">
        <f t="shared" si="13"/>
        <v>3295.5349999999999</v>
      </c>
      <c r="K37" s="10">
        <f t="shared" si="13"/>
        <v>12860.013999999999</v>
      </c>
      <c r="L37" s="10">
        <f t="shared" si="13"/>
        <v>12463.505999999999</v>
      </c>
    </row>
    <row r="38" spans="1:12" ht="37.5" x14ac:dyDescent="0.3">
      <c r="A38" s="23"/>
      <c r="B38" s="24"/>
      <c r="C38" s="27"/>
      <c r="D38" s="28"/>
      <c r="E38" s="15" t="s">
        <v>8</v>
      </c>
      <c r="F38" s="10">
        <f t="shared" si="14"/>
        <v>0</v>
      </c>
      <c r="G38" s="10">
        <f t="shared" si="13"/>
        <v>0</v>
      </c>
      <c r="H38" s="10">
        <f t="shared" si="13"/>
        <v>0</v>
      </c>
      <c r="I38" s="10">
        <f t="shared" si="13"/>
        <v>0</v>
      </c>
      <c r="J38" s="10">
        <f t="shared" si="13"/>
        <v>0</v>
      </c>
      <c r="K38" s="10">
        <f t="shared" si="13"/>
        <v>0</v>
      </c>
      <c r="L38" s="10">
        <f t="shared" si="13"/>
        <v>0</v>
      </c>
    </row>
    <row r="39" spans="1:12" x14ac:dyDescent="0.3">
      <c r="A39" s="23" t="s">
        <v>21</v>
      </c>
      <c r="B39" s="25" t="s">
        <v>32</v>
      </c>
      <c r="C39" s="27" t="s">
        <v>46</v>
      </c>
      <c r="D39" s="27" t="s">
        <v>26</v>
      </c>
      <c r="E39" s="14" t="s">
        <v>4</v>
      </c>
      <c r="F39" s="9">
        <f>SUM(G39:L39)</f>
        <v>30529.746059999998</v>
      </c>
      <c r="G39" s="9">
        <f t="shared" ref="G39:L39" si="15">SUM(G40:G43)</f>
        <v>5350.1973200000002</v>
      </c>
      <c r="H39" s="9">
        <f t="shared" si="15"/>
        <v>2089.4487399999998</v>
      </c>
      <c r="I39" s="9">
        <f t="shared" si="15"/>
        <v>4380.2</v>
      </c>
      <c r="J39" s="9">
        <f t="shared" si="15"/>
        <v>2040</v>
      </c>
      <c r="K39" s="9">
        <f t="shared" si="15"/>
        <v>9309</v>
      </c>
      <c r="L39" s="9">
        <f t="shared" si="15"/>
        <v>7360.9</v>
      </c>
    </row>
    <row r="40" spans="1:12" ht="37.5" x14ac:dyDescent="0.3">
      <c r="A40" s="23"/>
      <c r="B40" s="25"/>
      <c r="C40" s="27"/>
      <c r="D40" s="28"/>
      <c r="E40" s="15" t="s">
        <v>5</v>
      </c>
      <c r="F40" s="10">
        <f>SUM(G40:L40)</f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12" ht="56.25" x14ac:dyDescent="0.3">
      <c r="A41" s="23"/>
      <c r="B41" s="25"/>
      <c r="C41" s="27"/>
      <c r="D41" s="28"/>
      <c r="E41" s="15" t="s">
        <v>6</v>
      </c>
      <c r="F41" s="10">
        <f t="shared" ref="F41:F43" si="16">SUM(G41:L41)</f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56.25" x14ac:dyDescent="0.3">
      <c r="A42" s="23"/>
      <c r="B42" s="25"/>
      <c r="C42" s="27"/>
      <c r="D42" s="28"/>
      <c r="E42" s="15" t="s">
        <v>7</v>
      </c>
      <c r="F42" s="10">
        <f t="shared" si="16"/>
        <v>30529.746059999998</v>
      </c>
      <c r="G42" s="10">
        <v>5350.1973200000002</v>
      </c>
      <c r="H42" s="10">
        <v>2089.4487399999998</v>
      </c>
      <c r="I42" s="10">
        <v>4380.2</v>
      </c>
      <c r="J42" s="10">
        <v>2040</v>
      </c>
      <c r="K42" s="10">
        <v>9309</v>
      </c>
      <c r="L42" s="10">
        <v>7360.9</v>
      </c>
    </row>
    <row r="43" spans="1:12" ht="37.5" x14ac:dyDescent="0.3">
      <c r="A43" s="23"/>
      <c r="B43" s="25"/>
      <c r="C43" s="27"/>
      <c r="D43" s="28"/>
      <c r="E43" s="15" t="s">
        <v>8</v>
      </c>
      <c r="F43" s="10">
        <f t="shared" si="16"/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x14ac:dyDescent="0.3">
      <c r="A44" s="23" t="s">
        <v>22</v>
      </c>
      <c r="B44" s="25" t="s">
        <v>33</v>
      </c>
      <c r="C44" s="27" t="s">
        <v>46</v>
      </c>
      <c r="D44" s="27" t="s">
        <v>26</v>
      </c>
      <c r="E44" s="14" t="s">
        <v>4</v>
      </c>
      <c r="F44" s="9">
        <f>SUM(G44:L44)</f>
        <v>23894.885449999998</v>
      </c>
      <c r="G44" s="9">
        <f t="shared" ref="G44:L44" si="17">SUM(G45:G48)</f>
        <v>4422.8275599999997</v>
      </c>
      <c r="H44" s="9">
        <f t="shared" si="17"/>
        <v>4584.9333499999993</v>
      </c>
      <c r="I44" s="9">
        <f t="shared" si="17"/>
        <v>4977.9695400000001</v>
      </c>
      <c r="J44" s="9">
        <f t="shared" si="17"/>
        <v>1255.5350000000001</v>
      </c>
      <c r="K44" s="9">
        <f t="shared" si="17"/>
        <v>3551.0140000000001</v>
      </c>
      <c r="L44" s="9">
        <f t="shared" si="17"/>
        <v>5102.6059999999998</v>
      </c>
    </row>
    <row r="45" spans="1:12" ht="37.5" x14ac:dyDescent="0.3">
      <c r="A45" s="23"/>
      <c r="B45" s="30"/>
      <c r="C45" s="27"/>
      <c r="D45" s="28"/>
      <c r="E45" s="15" t="s">
        <v>5</v>
      </c>
      <c r="F45" s="10">
        <f>SUM(G45:L45)</f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56.25" x14ac:dyDescent="0.3">
      <c r="A46" s="23"/>
      <c r="B46" s="30"/>
      <c r="C46" s="27"/>
      <c r="D46" s="28"/>
      <c r="E46" s="15" t="s">
        <v>6</v>
      </c>
      <c r="F46" s="10">
        <f t="shared" ref="F46:F48" si="18">SUM(G46:L46)</f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</row>
    <row r="47" spans="1:12" ht="56.25" x14ac:dyDescent="0.3">
      <c r="A47" s="23"/>
      <c r="B47" s="30"/>
      <c r="C47" s="27"/>
      <c r="D47" s="28"/>
      <c r="E47" s="15" t="s">
        <v>7</v>
      </c>
      <c r="F47" s="10">
        <f t="shared" si="18"/>
        <v>23894.885449999998</v>
      </c>
      <c r="G47" s="10">
        <v>4422.8275599999997</v>
      </c>
      <c r="H47" s="10">
        <f>3247.74241+1337.19094</f>
        <v>4584.9333499999993</v>
      </c>
      <c r="I47" s="10">
        <v>4977.9695400000001</v>
      </c>
      <c r="J47" s="10">
        <v>1255.5350000000001</v>
      </c>
      <c r="K47" s="10">
        <v>3551.0140000000001</v>
      </c>
      <c r="L47" s="10">
        <v>5102.6059999999998</v>
      </c>
    </row>
    <row r="48" spans="1:12" ht="37.5" x14ac:dyDescent="0.3">
      <c r="A48" s="23"/>
      <c r="B48" s="30"/>
      <c r="C48" s="27"/>
      <c r="D48" s="28"/>
      <c r="E48" s="15" t="s">
        <v>8</v>
      </c>
      <c r="F48" s="10">
        <f t="shared" si="18"/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x14ac:dyDescent="0.3">
      <c r="A49" s="23" t="s">
        <v>34</v>
      </c>
      <c r="B49" s="25" t="s">
        <v>35</v>
      </c>
      <c r="C49" s="27" t="s">
        <v>46</v>
      </c>
      <c r="D49" s="27" t="s">
        <v>36</v>
      </c>
      <c r="E49" s="14" t="s">
        <v>4</v>
      </c>
      <c r="F49" s="9">
        <f>SUM(G49:L49)</f>
        <v>105596.31182999999</v>
      </c>
      <c r="G49" s="9">
        <f t="shared" ref="G49:L49" si="19">SUM(G50:G53)</f>
        <v>14044.918</v>
      </c>
      <c r="H49" s="9">
        <f t="shared" si="19"/>
        <v>14663.309560000002</v>
      </c>
      <c r="I49" s="9">
        <f t="shared" si="19"/>
        <v>17931.506270000002</v>
      </c>
      <c r="J49" s="9">
        <f t="shared" si="19"/>
        <v>19325.887999999999</v>
      </c>
      <c r="K49" s="9">
        <f t="shared" si="19"/>
        <v>19804.829000000002</v>
      </c>
      <c r="L49" s="9">
        <f t="shared" si="19"/>
        <v>19825.861000000001</v>
      </c>
    </row>
    <row r="50" spans="1:12" ht="37.5" x14ac:dyDescent="0.3">
      <c r="A50" s="23"/>
      <c r="B50" s="30"/>
      <c r="C50" s="27"/>
      <c r="D50" s="28"/>
      <c r="E50" s="15" t="s">
        <v>5</v>
      </c>
      <c r="F50" s="10">
        <f>SUM(G50:L50)</f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</row>
    <row r="51" spans="1:12" ht="56.25" x14ac:dyDescent="0.3">
      <c r="A51" s="23"/>
      <c r="B51" s="30"/>
      <c r="C51" s="27"/>
      <c r="D51" s="28"/>
      <c r="E51" s="15" t="s">
        <v>6</v>
      </c>
      <c r="F51" s="10">
        <f t="shared" ref="F51:F53" si="20">SUM(G51:L51)</f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56.25" x14ac:dyDescent="0.3">
      <c r="A52" s="23"/>
      <c r="B52" s="30"/>
      <c r="C52" s="27"/>
      <c r="D52" s="28"/>
      <c r="E52" s="15" t="s">
        <v>7</v>
      </c>
      <c r="F52" s="10">
        <f t="shared" si="20"/>
        <v>105596.31182999999</v>
      </c>
      <c r="G52" s="10">
        <v>14044.918</v>
      </c>
      <c r="H52" s="10">
        <f>14336.084+327.22556</f>
        <v>14663.309560000002</v>
      </c>
      <c r="I52" s="10">
        <v>17931.506270000002</v>
      </c>
      <c r="J52" s="10">
        <v>19325.887999999999</v>
      </c>
      <c r="K52" s="10">
        <v>19804.829000000002</v>
      </c>
      <c r="L52" s="10">
        <v>19825.861000000001</v>
      </c>
    </row>
    <row r="53" spans="1:12" ht="37.5" x14ac:dyDescent="0.3">
      <c r="A53" s="23"/>
      <c r="B53" s="30"/>
      <c r="C53" s="27"/>
      <c r="D53" s="28"/>
      <c r="E53" s="15" t="s">
        <v>8</v>
      </c>
      <c r="F53" s="10">
        <f t="shared" si="20"/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</row>
    <row r="54" spans="1:12" ht="15.75" customHeight="1" x14ac:dyDescent="0.3">
      <c r="A54" s="23" t="s">
        <v>37</v>
      </c>
      <c r="B54" s="25" t="s">
        <v>38</v>
      </c>
      <c r="C54" s="27" t="s">
        <v>46</v>
      </c>
      <c r="D54" s="27" t="s">
        <v>26</v>
      </c>
      <c r="E54" s="14" t="s">
        <v>4</v>
      </c>
      <c r="F54" s="9">
        <f>SUM(G54:L54)</f>
        <v>51841.317470000002</v>
      </c>
      <c r="G54" s="9">
        <f t="shared" ref="G54:L54" si="21">SUM(G55:G58)</f>
        <v>6913.2336800000003</v>
      </c>
      <c r="H54" s="9">
        <f t="shared" si="21"/>
        <v>7892.82</v>
      </c>
      <c r="I54" s="9">
        <f t="shared" si="21"/>
        <v>8571.0267899999999</v>
      </c>
      <c r="J54" s="9">
        <f t="shared" si="21"/>
        <v>9127.0830000000005</v>
      </c>
      <c r="K54" s="9">
        <f t="shared" si="21"/>
        <v>9480.8389999999999</v>
      </c>
      <c r="L54" s="9">
        <f t="shared" si="21"/>
        <v>9856.3150000000005</v>
      </c>
    </row>
    <row r="55" spans="1:12" ht="37.5" x14ac:dyDescent="0.3">
      <c r="A55" s="23"/>
      <c r="B55" s="25"/>
      <c r="C55" s="27"/>
      <c r="D55" s="28"/>
      <c r="E55" s="15" t="s">
        <v>5</v>
      </c>
      <c r="F55" s="10">
        <f>SUM(G55:L55)</f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</row>
    <row r="56" spans="1:12" ht="56.25" x14ac:dyDescent="0.3">
      <c r="A56" s="23"/>
      <c r="B56" s="25"/>
      <c r="C56" s="27"/>
      <c r="D56" s="28"/>
      <c r="E56" s="15" t="s">
        <v>6</v>
      </c>
      <c r="F56" s="10">
        <f t="shared" ref="F56:F58" si="22">SUM(G56:L56)</f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</row>
    <row r="57" spans="1:12" ht="56.25" x14ac:dyDescent="0.3">
      <c r="A57" s="23"/>
      <c r="B57" s="25"/>
      <c r="C57" s="27"/>
      <c r="D57" s="28"/>
      <c r="E57" s="15" t="s">
        <v>7</v>
      </c>
      <c r="F57" s="10">
        <f t="shared" si="22"/>
        <v>51841.317470000002</v>
      </c>
      <c r="G57" s="10">
        <v>6913.2336800000003</v>
      </c>
      <c r="H57" s="10">
        <v>7892.82</v>
      </c>
      <c r="I57" s="10">
        <v>8571.0267899999999</v>
      </c>
      <c r="J57" s="10">
        <v>9127.0830000000005</v>
      </c>
      <c r="K57" s="10">
        <v>9480.8389999999999</v>
      </c>
      <c r="L57" s="10">
        <v>9856.3150000000005</v>
      </c>
    </row>
    <row r="58" spans="1:12" ht="37.5" x14ac:dyDescent="0.3">
      <c r="A58" s="23"/>
      <c r="B58" s="25"/>
      <c r="C58" s="27"/>
      <c r="D58" s="28"/>
      <c r="E58" s="15" t="s">
        <v>8</v>
      </c>
      <c r="F58" s="10">
        <f t="shared" si="22"/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</row>
    <row r="59" spans="1:12" ht="56.25" x14ac:dyDescent="0.3">
      <c r="A59" s="23"/>
      <c r="B59" s="34" t="s">
        <v>39</v>
      </c>
      <c r="C59" s="27" t="s">
        <v>46</v>
      </c>
      <c r="D59" s="27" t="s">
        <v>26</v>
      </c>
      <c r="E59" s="16" t="s">
        <v>12</v>
      </c>
      <c r="F59" s="9">
        <f>SUM(G59:L59)</f>
        <v>216568.18873999998</v>
      </c>
      <c r="G59" s="9">
        <f t="shared" ref="G59:L59" si="23">SUM(G60:G63)</f>
        <v>31476.60281</v>
      </c>
      <c r="H59" s="9">
        <f t="shared" si="23"/>
        <v>30069.013330000002</v>
      </c>
      <c r="I59" s="9">
        <f t="shared" si="23"/>
        <v>36357.702600000004</v>
      </c>
      <c r="J59" s="9">
        <f t="shared" si="23"/>
        <v>32497.505999999998</v>
      </c>
      <c r="K59" s="9">
        <f t="shared" si="23"/>
        <v>43083.682000000001</v>
      </c>
      <c r="L59" s="9">
        <f t="shared" si="23"/>
        <v>43083.682000000001</v>
      </c>
    </row>
    <row r="60" spans="1:12" ht="37.5" x14ac:dyDescent="0.3">
      <c r="A60" s="23"/>
      <c r="B60" s="34"/>
      <c r="C60" s="27"/>
      <c r="D60" s="28"/>
      <c r="E60" s="15" t="s">
        <v>5</v>
      </c>
      <c r="F60" s="9">
        <f>SUM(G60:L60)</f>
        <v>0</v>
      </c>
      <c r="G60" s="9">
        <f t="shared" ref="G60:L63" si="24">G55+G50+G35+G20+G10</f>
        <v>0</v>
      </c>
      <c r="H60" s="9">
        <f t="shared" si="24"/>
        <v>0</v>
      </c>
      <c r="I60" s="9">
        <f t="shared" si="24"/>
        <v>0</v>
      </c>
      <c r="J60" s="9">
        <f t="shared" si="24"/>
        <v>0</v>
      </c>
      <c r="K60" s="9">
        <f t="shared" si="24"/>
        <v>0</v>
      </c>
      <c r="L60" s="9">
        <f t="shared" si="24"/>
        <v>0</v>
      </c>
    </row>
    <row r="61" spans="1:12" ht="56.25" x14ac:dyDescent="0.3">
      <c r="A61" s="23"/>
      <c r="B61" s="34"/>
      <c r="C61" s="27"/>
      <c r="D61" s="28"/>
      <c r="E61" s="15" t="s">
        <v>6</v>
      </c>
      <c r="F61" s="9">
        <f t="shared" ref="F61:F63" si="25">SUM(G61:L61)</f>
        <v>0</v>
      </c>
      <c r="G61" s="9">
        <f t="shared" si="24"/>
        <v>0</v>
      </c>
      <c r="H61" s="9">
        <f t="shared" si="24"/>
        <v>0</v>
      </c>
      <c r="I61" s="9">
        <f t="shared" si="24"/>
        <v>0</v>
      </c>
      <c r="J61" s="9">
        <f t="shared" si="24"/>
        <v>0</v>
      </c>
      <c r="K61" s="9">
        <f t="shared" si="24"/>
        <v>0</v>
      </c>
      <c r="L61" s="9">
        <f t="shared" si="24"/>
        <v>0</v>
      </c>
    </row>
    <row r="62" spans="1:12" ht="35.25" customHeight="1" x14ac:dyDescent="0.3">
      <c r="A62" s="23"/>
      <c r="B62" s="34"/>
      <c r="C62" s="27"/>
      <c r="D62" s="28"/>
      <c r="E62" s="15" t="s">
        <v>7</v>
      </c>
      <c r="F62" s="9">
        <f t="shared" si="25"/>
        <v>216568.18873999998</v>
      </c>
      <c r="G62" s="9">
        <f t="shared" si="24"/>
        <v>31476.60281</v>
      </c>
      <c r="H62" s="9">
        <f t="shared" si="24"/>
        <v>30069.013330000002</v>
      </c>
      <c r="I62" s="9">
        <f>I57+I52+I37+I22+I12</f>
        <v>36357.702600000004</v>
      </c>
      <c r="J62" s="9">
        <f t="shared" si="24"/>
        <v>32497.505999999998</v>
      </c>
      <c r="K62" s="9">
        <f t="shared" si="24"/>
        <v>43083.682000000001</v>
      </c>
      <c r="L62" s="9">
        <f t="shared" si="24"/>
        <v>43083.682000000001</v>
      </c>
    </row>
    <row r="63" spans="1:12" ht="37.5" x14ac:dyDescent="0.3">
      <c r="A63" s="23"/>
      <c r="B63" s="34"/>
      <c r="C63" s="27"/>
      <c r="D63" s="28"/>
      <c r="E63" s="15" t="s">
        <v>8</v>
      </c>
      <c r="F63" s="9">
        <f t="shared" si="25"/>
        <v>0</v>
      </c>
      <c r="G63" s="9">
        <f t="shared" si="24"/>
        <v>0</v>
      </c>
      <c r="H63" s="9">
        <f t="shared" si="24"/>
        <v>0</v>
      </c>
      <c r="I63" s="9">
        <f t="shared" si="24"/>
        <v>0</v>
      </c>
      <c r="J63" s="9">
        <f t="shared" si="24"/>
        <v>0</v>
      </c>
      <c r="K63" s="9">
        <f t="shared" si="24"/>
        <v>0</v>
      </c>
      <c r="L63" s="9">
        <f t="shared" si="24"/>
        <v>0</v>
      </c>
    </row>
    <row r="65" spans="1:11" x14ac:dyDescent="0.3">
      <c r="A65" s="17"/>
      <c r="B65" s="17"/>
      <c r="C65" s="17"/>
      <c r="D65" s="17"/>
      <c r="E65" s="17"/>
      <c r="F65" s="17"/>
      <c r="G65" s="17"/>
      <c r="H65" s="17"/>
      <c r="I65" s="19"/>
      <c r="J65" s="19"/>
      <c r="K65" s="1"/>
    </row>
  </sheetData>
  <mergeCells count="55">
    <mergeCell ref="H65:J65"/>
    <mergeCell ref="A49:A53"/>
    <mergeCell ref="B49:B53"/>
    <mergeCell ref="C49:C53"/>
    <mergeCell ref="D49:D53"/>
    <mergeCell ref="A54:A58"/>
    <mergeCell ref="B54:B58"/>
    <mergeCell ref="C54:C58"/>
    <mergeCell ref="D54:D58"/>
    <mergeCell ref="A59:A63"/>
    <mergeCell ref="B59:B63"/>
    <mergeCell ref="C59:C63"/>
    <mergeCell ref="D59:D63"/>
    <mergeCell ref="A65:G65"/>
    <mergeCell ref="A39:A43"/>
    <mergeCell ref="B39:B43"/>
    <mergeCell ref="C39:C43"/>
    <mergeCell ref="D39:D43"/>
    <mergeCell ref="A44:A48"/>
    <mergeCell ref="B44:B48"/>
    <mergeCell ref="C44:C48"/>
    <mergeCell ref="D44:D48"/>
    <mergeCell ref="A29:A33"/>
    <mergeCell ref="B29:B33"/>
    <mergeCell ref="C29:C33"/>
    <mergeCell ref="D29:D33"/>
    <mergeCell ref="A34:A38"/>
    <mergeCell ref="B34:B38"/>
    <mergeCell ref="C34:C38"/>
    <mergeCell ref="D34:D38"/>
    <mergeCell ref="A19:A23"/>
    <mergeCell ref="B19:B23"/>
    <mergeCell ref="C19:C23"/>
    <mergeCell ref="D19:D23"/>
    <mergeCell ref="A24:A28"/>
    <mergeCell ref="B24:B28"/>
    <mergeCell ref="C24:C28"/>
    <mergeCell ref="D24:D28"/>
    <mergeCell ref="A9:A13"/>
    <mergeCell ref="B9:B13"/>
    <mergeCell ref="C9:C13"/>
    <mergeCell ref="D9:D13"/>
    <mergeCell ref="A14:A18"/>
    <mergeCell ref="B14:B18"/>
    <mergeCell ref="C14:C18"/>
    <mergeCell ref="D14:D18"/>
    <mergeCell ref="G1:K1"/>
    <mergeCell ref="B4:J4"/>
    <mergeCell ref="A6:A7"/>
    <mergeCell ref="B6:B7"/>
    <mergeCell ref="C6:C7"/>
    <mergeCell ref="D6:D7"/>
    <mergeCell ref="E6:E7"/>
    <mergeCell ref="F6:L6"/>
    <mergeCell ref="I2:L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differentFirst="1">
    <oddHeader>&amp;C&amp;P</oddHeader>
  </headerFooter>
  <rowBreaks count="3" manualBreakCount="3">
    <brk id="18" max="11" man="1"/>
    <brk id="33" max="11" man="1"/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 на 25-27 изм на 04.04.25</vt:lpstr>
      <vt:lpstr>'2025 на 25-27 изм на 04.04.25'!Заголовки_для_печати</vt:lpstr>
      <vt:lpstr>'2025 на 25-27 изм на 04.04.25'!Область_печати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2025-04-23T09:23:19Z</dcterms:modified>
</cp:coreProperties>
</file>